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9675" windowHeight="4320" activeTab="0"/>
  </bookViews>
  <sheets>
    <sheet name="Nursing" sheetId="1" r:id="rId1"/>
  </sheets>
  <definedNames>
    <definedName name="A">#REF!</definedName>
    <definedName name="AB">#REF!</definedName>
    <definedName name="B">#REF!</definedName>
    <definedName name="CE">#REF!</definedName>
    <definedName name="CP">#REF!</definedName>
    <definedName name="CS">#REF!</definedName>
    <definedName name="D">#REF!</definedName>
    <definedName name="DB">#REF!</definedName>
    <definedName name="DDM">#REF!</definedName>
    <definedName name="DP">#REF!</definedName>
    <definedName name="E">#REF!</definedName>
    <definedName name="EX">#REF!</definedName>
    <definedName name="F">#REF!</definedName>
    <definedName name="FE">#REF!</definedName>
    <definedName name="FP">#REF!</definedName>
    <definedName name="G">#REF!</definedName>
    <definedName name="H">#REF!</definedName>
    <definedName name="I">#REF!</definedName>
    <definedName name="J">#REF!</definedName>
    <definedName name="K">#REF!</definedName>
    <definedName name="M">#REF!</definedName>
    <definedName name="MN">#REF!</definedName>
    <definedName name="N">#REF!</definedName>
    <definedName name="O">#REF!</definedName>
    <definedName name="P">#REF!</definedName>
    <definedName name="PC">#REF!</definedName>
    <definedName name="R">#REF!</definedName>
    <definedName name="SB">#REF!</definedName>
    <definedName name="SV">#REF!</definedName>
    <definedName name="T">#REF!</definedName>
    <definedName name="U">#REF!</definedName>
    <definedName name="V">#REF!</definedName>
    <definedName name="W">#REF!</definedName>
    <definedName name="Z">#REF!</definedName>
    <definedName name="_xlnm.Print_Area" localSheetId="0">'Nursing'!$A$1:$AL$18</definedName>
  </definedNames>
  <calcPr fullCalcOnLoad="1"/>
</workbook>
</file>

<file path=xl/sharedStrings.xml><?xml version="1.0" encoding="utf-8"?>
<sst xmlns="http://schemas.openxmlformats.org/spreadsheetml/2006/main" count="31" uniqueCount="29">
  <si>
    <t>Nom/Jour</t>
  </si>
  <si>
    <t>Période du</t>
  </si>
  <si>
    <t xml:space="preserve">MARIEMONT VILLAGE.                             </t>
  </si>
  <si>
    <t>GRILLE  HORAIRE</t>
  </si>
  <si>
    <t>Service:</t>
  </si>
  <si>
    <t>MR / CJ</t>
  </si>
  <si>
    <t>au</t>
  </si>
  <si>
    <t>Solde</t>
  </si>
  <si>
    <t>JF</t>
  </si>
  <si>
    <t>jdp</t>
  </si>
  <si>
    <t>tt</t>
  </si>
  <si>
    <t>ttx20</t>
  </si>
  <si>
    <t>Heure</t>
  </si>
  <si>
    <t>Minute</t>
  </si>
  <si>
    <t>Total</t>
  </si>
  <si>
    <t>pas de formule</t>
  </si>
  <si>
    <t>EX=</t>
  </si>
  <si>
    <t>Dif</t>
  </si>
  <si>
    <t>au 01/02/2015</t>
  </si>
  <si>
    <t>heure</t>
  </si>
  <si>
    <t>décimale</t>
  </si>
  <si>
    <t xml:space="preserve">Heures à prester : </t>
  </si>
  <si>
    <t xml:space="preserve">Nbre de jours ouvrables : </t>
  </si>
  <si>
    <t>Personne 1</t>
  </si>
  <si>
    <t>Personne 2</t>
  </si>
  <si>
    <t>Personne 3</t>
  </si>
  <si>
    <t>Solde 2</t>
  </si>
  <si>
    <t>pour la personne 1</t>
  </si>
  <si>
    <t>Service Animation - Bar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</si>
</sst>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d"/>
    <numFmt numFmtId="189" formatCode="_-* #,##0.0\ _F_-;\-* #,##0.0\ _F_-;_-* &quot;-&quot;??\ _F_-;_-@_-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\ _F_-;\-* #,##0\ _F_-;_-* &quot;-&quot;??\ _F_-;_-@_-"/>
    <numFmt numFmtId="199" formatCode="0.000"/>
    <numFmt numFmtId="200" formatCode="0.0"/>
    <numFmt numFmtId="201" formatCode="d/m/yy"/>
    <numFmt numFmtId="202" formatCode="&quot;Vrai&quot;;&quot;Vrai&quot;;&quot;Faux&quot;"/>
    <numFmt numFmtId="203" formatCode="&quot;Actif&quot;;&quot;Actif&quot;;&quot;Inactif&quot;"/>
    <numFmt numFmtId="204" formatCode="mmm\-yyyy"/>
    <numFmt numFmtId="205" formatCode="_-* #,##0.00\ [$€-1]_-;\-* #,##0.00\ [$€-1]_-;_-* &quot;-&quot;??\ [$€-1]_-"/>
    <numFmt numFmtId="206" formatCode="[$-80C]dddd\ d\ mmmm\ yyyy"/>
    <numFmt numFmtId="207" formatCode="d/mm/yyyy;@"/>
    <numFmt numFmtId="208" formatCode="h:mm:ss;@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.5"/>
      <name val="MS Sans Serif"/>
      <family val="2"/>
    </font>
    <font>
      <b/>
      <sz val="10"/>
      <color indexed="1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MS Sans Serif"/>
      <family val="2"/>
    </font>
    <font>
      <b/>
      <sz val="12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205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33" borderId="0" xfId="52" applyFont="1" applyFill="1" applyAlignment="1" applyProtection="1">
      <alignment horizontal="centerContinuous" vertical="center"/>
      <protection/>
    </xf>
    <xf numFmtId="0" fontId="7" fillId="0" borderId="0" xfId="52" applyFont="1" applyFill="1" applyAlignment="1" applyProtection="1">
      <alignment horizontal="centerContinuous" vertical="center"/>
      <protection/>
    </xf>
    <xf numFmtId="0" fontId="6" fillId="0" borderId="0" xfId="52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6" fillId="0" borderId="0" xfId="52" applyFont="1" applyAlignment="1" applyProtection="1">
      <alignment vertical="center"/>
      <protection/>
    </xf>
    <xf numFmtId="0" fontId="6" fillId="0" borderId="0" xfId="52" applyFont="1" applyBorder="1" applyAlignment="1" applyProtection="1">
      <alignment vertical="center"/>
      <protection/>
    </xf>
    <xf numFmtId="0" fontId="7" fillId="0" borderId="0" xfId="52" applyFont="1" applyAlignment="1" applyProtection="1">
      <alignment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52" applyFont="1" applyAlignment="1" applyProtection="1">
      <alignment horizontal="left" vertical="center"/>
      <protection/>
    </xf>
    <xf numFmtId="188" fontId="5" fillId="0" borderId="0" xfId="52" applyNumberFormat="1" applyFont="1" applyBorder="1" applyAlignment="1" applyProtection="1">
      <alignment horizontal="center" vertical="center"/>
      <protection/>
    </xf>
    <xf numFmtId="0" fontId="4" fillId="0" borderId="0" xfId="52" applyAlignment="1" applyProtection="1">
      <alignment vertical="center"/>
      <protection/>
    </xf>
    <xf numFmtId="0" fontId="4" fillId="0" borderId="0" xfId="52" applyBorder="1" applyAlignment="1" applyProtection="1">
      <alignment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0" fontId="7" fillId="0" borderId="0" xfId="52" applyFont="1" applyAlignment="1" applyProtection="1">
      <alignment horizontal="centerContinuous" vertical="center"/>
      <protection/>
    </xf>
    <xf numFmtId="14" fontId="7" fillId="0" borderId="0" xfId="52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/>
      <protection/>
    </xf>
    <xf numFmtId="0" fontId="7" fillId="0" borderId="0" xfId="52" applyFont="1" applyAlignment="1" applyProtection="1">
      <alignment horizontal="right" vertical="center"/>
      <protection/>
    </xf>
    <xf numFmtId="0" fontId="7" fillId="0" borderId="0" xfId="52" applyFont="1" applyAlignment="1" applyProtection="1" quotePrefix="1">
      <alignment horizontal="right" vertical="center"/>
      <protection/>
    </xf>
    <xf numFmtId="0" fontId="12" fillId="0" borderId="0" xfId="52" applyFont="1" applyAlignment="1" applyProtection="1">
      <alignment vertical="center"/>
      <protection/>
    </xf>
    <xf numFmtId="0" fontId="13" fillId="0" borderId="10" xfId="52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2" fontId="8" fillId="3" borderId="12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horizontal="centerContinuous" vertical="center"/>
      <protection/>
    </xf>
    <xf numFmtId="0" fontId="4" fillId="0" borderId="0" xfId="52" applyNumberFormat="1" applyAlignment="1" applyProtection="1">
      <alignment vertical="center"/>
      <protection/>
    </xf>
    <xf numFmtId="188" fontId="5" fillId="0" borderId="13" xfId="52" applyNumberFormat="1" applyFont="1" applyFill="1" applyBorder="1" applyAlignment="1" applyProtection="1">
      <alignment horizontal="centerContinuous" vertical="center"/>
      <protection/>
    </xf>
    <xf numFmtId="188" fontId="5" fillId="0" borderId="14" xfId="52" applyNumberFormat="1" applyFont="1" applyFill="1" applyBorder="1" applyAlignment="1" applyProtection="1">
      <alignment horizontal="center" vertical="center"/>
      <protection/>
    </xf>
    <xf numFmtId="188" fontId="5" fillId="0" borderId="14" xfId="52" applyNumberFormat="1" applyFont="1" applyFill="1" applyBorder="1" applyAlignment="1" applyProtection="1">
      <alignment horizontal="centerContinuous" vertical="center"/>
      <protection/>
    </xf>
    <xf numFmtId="0" fontId="5" fillId="0" borderId="0" xfId="52" applyNumberFormat="1" applyFont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center" vertical="center"/>
      <protection/>
    </xf>
    <xf numFmtId="0" fontId="4" fillId="0" borderId="0" xfId="52" applyAlignment="1" applyProtection="1">
      <alignment horizontal="center" vertical="center"/>
      <protection/>
    </xf>
    <xf numFmtId="0" fontId="4" fillId="0" borderId="0" xfId="52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vertical="center"/>
      <protection/>
    </xf>
    <xf numFmtId="0" fontId="14" fillId="0" borderId="0" xfId="52" applyFont="1" applyAlignment="1" applyProtection="1">
      <alignment horizontal="right" vertical="center"/>
      <protection/>
    </xf>
    <xf numFmtId="0" fontId="14" fillId="0" borderId="0" xfId="52" applyFont="1" applyAlignment="1" applyProtection="1">
      <alignment horizontal="left" vertical="center"/>
      <protection/>
    </xf>
    <xf numFmtId="0" fontId="15" fillId="0" borderId="14" xfId="52" applyFont="1" applyBorder="1" applyAlignment="1" applyProtection="1">
      <alignment horizontal="center" vertical="center"/>
      <protection/>
    </xf>
    <xf numFmtId="0" fontId="4" fillId="0" borderId="10" xfId="52" applyBorder="1" applyAlignment="1" applyProtection="1">
      <alignment vertical="center"/>
      <protection/>
    </xf>
    <xf numFmtId="0" fontId="4" fillId="0" borderId="10" xfId="52" applyBorder="1" applyAlignment="1" applyProtection="1">
      <alignment horizontal="left" vertical="center"/>
      <protection/>
    </xf>
    <xf numFmtId="0" fontId="54" fillId="0" borderId="15" xfId="52" applyNumberFormat="1" applyFont="1" applyBorder="1" applyAlignment="1" applyProtection="1">
      <alignment horizontal="center" vertical="center"/>
      <protection/>
    </xf>
    <xf numFmtId="0" fontId="54" fillId="0" borderId="16" xfId="52" applyNumberFormat="1" applyFont="1" applyBorder="1" applyAlignment="1" applyProtection="1">
      <alignment horizontal="center" vertical="center"/>
      <protection/>
    </xf>
    <xf numFmtId="14" fontId="6" fillId="0" borderId="0" xfId="52" applyNumberFormat="1" applyFont="1" applyAlignment="1" applyProtection="1">
      <alignment horizontal="center" vertical="center"/>
      <protection/>
    </xf>
    <xf numFmtId="2" fontId="4" fillId="0" borderId="0" xfId="52" applyNumberFormat="1" applyAlignment="1" applyProtection="1">
      <alignment vertical="center"/>
      <protection/>
    </xf>
    <xf numFmtId="1" fontId="4" fillId="0" borderId="0" xfId="52" applyNumberFormat="1" applyAlignment="1" applyProtection="1">
      <alignment vertical="center"/>
      <protection/>
    </xf>
    <xf numFmtId="188" fontId="9" fillId="0" borderId="17" xfId="52" applyNumberFormat="1" applyFont="1" applyFill="1" applyBorder="1" applyAlignment="1" applyProtection="1">
      <alignment horizontal="center" vertical="center"/>
      <protection/>
    </xf>
    <xf numFmtId="0" fontId="13" fillId="0" borderId="1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vertical="center"/>
      <protection/>
    </xf>
    <xf numFmtId="0" fontId="55" fillId="0" borderId="0" xfId="52" applyNumberFormat="1" applyFont="1" applyBorder="1" applyAlignment="1" applyProtection="1">
      <alignment horizontal="center" vertical="center"/>
      <protection/>
    </xf>
    <xf numFmtId="16" fontId="13" fillId="0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left" vertical="center"/>
      <protection/>
    </xf>
    <xf numFmtId="2" fontId="13" fillId="0" borderId="0" xfId="52" applyNumberFormat="1" applyFont="1" applyFill="1" applyBorder="1" applyAlignment="1" applyProtection="1">
      <alignment horizontal="center" vertical="center"/>
      <protection/>
    </xf>
    <xf numFmtId="188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8" xfId="52" applyFont="1" applyFill="1" applyBorder="1" applyAlignment="1" applyProtection="1">
      <alignment horizontal="center" vertical="center"/>
      <protection locked="0"/>
    </xf>
    <xf numFmtId="0" fontId="13" fillId="0" borderId="18" xfId="52" applyFont="1" applyFill="1" applyBorder="1" applyAlignment="1" applyProtection="1">
      <alignment horizontal="center" vertical="center" wrapText="1"/>
      <protection locked="0"/>
    </xf>
    <xf numFmtId="16" fontId="13" fillId="0" borderId="18" xfId="52" applyNumberFormat="1" applyFont="1" applyFill="1" applyBorder="1" applyAlignment="1" applyProtection="1">
      <alignment horizontal="center" vertical="center"/>
      <protection locked="0"/>
    </xf>
    <xf numFmtId="2" fontId="17" fillId="3" borderId="10" xfId="52" applyNumberFormat="1" applyFont="1" applyFill="1" applyBorder="1" applyAlignment="1" applyProtection="1">
      <alignment horizontal="center" vertical="center"/>
      <protection/>
    </xf>
    <xf numFmtId="0" fontId="13" fillId="34" borderId="19" xfId="52" applyNumberFormat="1" applyFont="1" applyFill="1" applyBorder="1" applyAlignment="1" applyProtection="1">
      <alignment horizontal="center" vertical="center"/>
      <protection/>
    </xf>
    <xf numFmtId="0" fontId="13" fillId="0" borderId="14" xfId="52" applyNumberFormat="1" applyFont="1" applyFill="1" applyBorder="1" applyAlignment="1" applyProtection="1">
      <alignment horizontal="center" vertical="center"/>
      <protection/>
    </xf>
    <xf numFmtId="2" fontId="13" fillId="0" borderId="20" xfId="52" applyNumberFormat="1" applyFont="1" applyFill="1" applyBorder="1" applyAlignment="1" applyProtection="1">
      <alignment horizontal="center" vertical="center"/>
      <protection/>
    </xf>
    <xf numFmtId="0" fontId="13" fillId="0" borderId="16" xfId="52" applyNumberFormat="1" applyFont="1" applyFill="1" applyBorder="1" applyAlignment="1" applyProtection="1">
      <alignment horizontal="center" vertical="center"/>
      <protection/>
    </xf>
    <xf numFmtId="2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21" xfId="52" applyNumberFormat="1" applyFont="1" applyFill="1" applyBorder="1" applyAlignment="1" applyProtection="1">
      <alignment horizontal="center" vertical="center"/>
      <protection/>
    </xf>
    <xf numFmtId="2" fontId="13" fillId="0" borderId="22" xfId="52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23" xfId="52" applyNumberFormat="1" applyFont="1" applyFill="1" applyBorder="1" applyAlignment="1" applyProtection="1">
      <alignment horizontal="center" vertical="center"/>
      <protection/>
    </xf>
    <xf numFmtId="2" fontId="13" fillId="0" borderId="23" xfId="52" applyNumberFormat="1" applyFont="1" applyFill="1" applyBorder="1" applyAlignment="1" applyProtection="1">
      <alignment horizontal="center" vertical="center"/>
      <protection/>
    </xf>
    <xf numFmtId="0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7" fillId="3" borderId="10" xfId="52" applyNumberFormat="1" applyFont="1" applyFill="1" applyBorder="1" applyAlignment="1" applyProtection="1">
      <alignment horizontal="center" vertical="center"/>
      <protection/>
    </xf>
    <xf numFmtId="0" fontId="5" fillId="0" borderId="24" xfId="52" applyFont="1" applyFill="1" applyBorder="1" applyAlignment="1" applyProtection="1">
      <alignment horizontal="center" vertical="center"/>
      <protection locked="0"/>
    </xf>
    <xf numFmtId="2" fontId="8" fillId="0" borderId="12" xfId="52" applyNumberFormat="1" applyFont="1" applyFill="1" applyBorder="1" applyAlignment="1" applyProtection="1">
      <alignment horizontal="center" vertical="center"/>
      <protection locked="0"/>
    </xf>
    <xf numFmtId="2" fontId="13" fillId="16" borderId="25" xfId="52" applyNumberFormat="1" applyFont="1" applyFill="1" applyBorder="1" applyAlignment="1" applyProtection="1">
      <alignment horizontal="center" vertical="center"/>
      <protection locked="0"/>
    </xf>
    <xf numFmtId="2" fontId="8" fillId="0" borderId="0" xfId="52" applyNumberFormat="1" applyFont="1" applyFill="1" applyBorder="1" applyAlignment="1" applyProtection="1">
      <alignment horizontal="center" vertical="center"/>
      <protection locked="0"/>
    </xf>
    <xf numFmtId="2" fontId="13" fillId="16" borderId="26" xfId="52" applyNumberFormat="1" applyFont="1" applyFill="1" applyBorder="1" applyAlignment="1" applyProtection="1">
      <alignment horizontal="center" vertical="center"/>
      <protection locked="0"/>
    </xf>
    <xf numFmtId="0" fontId="4" fillId="0" borderId="21" xfId="52" applyFont="1" applyFill="1" applyBorder="1" applyAlignment="1" applyProtection="1">
      <alignment horizontal="left" vertical="center"/>
      <protection locked="0"/>
    </xf>
    <xf numFmtId="2" fontId="8" fillId="0" borderId="27" xfId="52" applyNumberFormat="1" applyFont="1" applyFill="1" applyBorder="1" applyAlignment="1" applyProtection="1">
      <alignment horizontal="center" vertical="center"/>
      <protection locked="0"/>
    </xf>
    <xf numFmtId="2" fontId="13" fillId="16" borderId="28" xfId="52" applyNumberFormat="1" applyFont="1" applyFill="1" applyBorder="1" applyAlignment="1" applyProtection="1">
      <alignment horizontal="center" vertical="center"/>
      <protection locked="0"/>
    </xf>
    <xf numFmtId="188" fontId="13" fillId="0" borderId="18" xfId="52" applyNumberFormat="1" applyFont="1" applyFill="1" applyBorder="1" applyAlignment="1" applyProtection="1">
      <alignment horizontal="center" vertical="center"/>
      <protection locked="0"/>
    </xf>
    <xf numFmtId="0" fontId="13" fillId="25" borderId="10" xfId="52" applyFont="1" applyFill="1" applyBorder="1" applyAlignment="1" applyProtection="1">
      <alignment horizontal="center" vertical="center"/>
      <protection locked="0"/>
    </xf>
    <xf numFmtId="0" fontId="13" fillId="25" borderId="18" xfId="52" applyFont="1" applyFill="1" applyBorder="1" applyAlignment="1" applyProtection="1">
      <alignment horizontal="center" vertical="center"/>
      <protection locked="0"/>
    </xf>
    <xf numFmtId="14" fontId="7" fillId="0" borderId="0" xfId="52" applyNumberFormat="1" applyFont="1" applyAlignment="1" applyProtection="1">
      <alignment horizontal="center" vertical="center"/>
      <protection/>
    </xf>
    <xf numFmtId="207" fontId="7" fillId="21" borderId="0" xfId="52" applyNumberFormat="1" applyFont="1" applyFill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/>
    </xf>
    <xf numFmtId="0" fontId="16" fillId="35" borderId="10" xfId="52" applyFont="1" applyFill="1" applyBorder="1" applyAlignment="1" applyProtection="1">
      <alignment horizontal="center" vertical="center"/>
      <protection locked="0"/>
    </xf>
    <xf numFmtId="0" fontId="16" fillId="8" borderId="1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ER ETAG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295275</xdr:rowOff>
    </xdr:from>
    <xdr:to>
      <xdr:col>34</xdr:col>
      <xdr:colOff>19050</xdr:colOff>
      <xdr:row>14</xdr:row>
      <xdr:rowOff>333375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8150" y="3867150"/>
          <a:ext cx="133159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: indiquer votre temps de travail dans la case orange en décimale (1 = TP, 0,8 = 4/5, 0,75 = 3/4, 0,5 = 1/2 )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2eme : indiquer le nombre de jours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ouvrables , JF compris dans la case jeune : ....   vous obtenez le nombre d'heures à prester dans la case bleue 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nombre de tient pas compte des DP , Cp, OS, etc)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3eme : indiquer la date dans le case ogre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4eme : introduisez votre horaire en faisant coorespondre les lettres de celui-ci dans la grille , vous pouvez introduire le solde précédent dans les cases vertes,  une fois l'horaire introduit, vous obtenez votre solde d'heures si l'horaire a été respecté dans les cases  grises et le dif est la différence entre les heures à prester et les heures prestées en décimale , solde 2 = différence en heures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Y16"/>
  <sheetViews>
    <sheetView tabSelected="1" zoomScale="80" zoomScaleNormal="80" zoomScalePageLayoutView="0" workbookViewId="0" topLeftCell="A1">
      <selection activeCell="AL9" sqref="AL9"/>
    </sheetView>
  </sheetViews>
  <sheetFormatPr defaultColWidth="11.421875" defaultRowHeight="12.75"/>
  <cols>
    <col min="1" max="1" width="24.140625" style="15" customWidth="1"/>
    <col min="2" max="2" width="0.5625" style="14" hidden="1" customWidth="1"/>
    <col min="3" max="3" width="9.140625" style="14" customWidth="1"/>
    <col min="4" max="34" width="5.57421875" style="14" customWidth="1"/>
    <col min="35" max="36" width="8.8515625" style="29" customWidth="1"/>
    <col min="37" max="37" width="9.57421875" style="29" customWidth="1"/>
    <col min="38" max="38" width="5.57421875" style="14" customWidth="1"/>
    <col min="39" max="40" width="5.57421875" style="14" hidden="1" customWidth="1"/>
    <col min="41" max="41" width="9.140625" style="14" hidden="1" customWidth="1"/>
    <col min="42" max="42" width="7.421875" style="35" hidden="1" customWidth="1"/>
    <col min="43" max="43" width="8.7109375" style="35" hidden="1" customWidth="1"/>
    <col min="44" max="44" width="7.140625" style="14" hidden="1" customWidth="1"/>
    <col min="45" max="54" width="11.421875" style="14" hidden="1" customWidth="1"/>
    <col min="55" max="16384" width="11.421875" style="14" customWidth="1"/>
  </cols>
  <sheetData>
    <row r="1" spans="1:43" s="6" customFormat="1" ht="22.5">
      <c r="A1" s="16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17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7"/>
      <c r="AJ1" s="27"/>
      <c r="AK1" s="27"/>
      <c r="AP1" s="34"/>
      <c r="AQ1" s="34"/>
    </row>
    <row r="2" spans="1:43" s="6" customFormat="1" ht="13.5" thickBot="1">
      <c r="A2" s="7"/>
      <c r="AI2" s="27"/>
      <c r="AJ2" s="27"/>
      <c r="AK2" s="27"/>
      <c r="AP2" s="34"/>
      <c r="AQ2" s="34"/>
    </row>
    <row r="3" spans="1:43" s="6" customFormat="1" ht="23.25" thickBot="1">
      <c r="A3" s="8" t="s">
        <v>4</v>
      </c>
      <c r="B3" s="2" t="s">
        <v>5</v>
      </c>
      <c r="C3" s="2"/>
      <c r="D3" s="2" t="s">
        <v>28</v>
      </c>
      <c r="E3" s="2"/>
      <c r="F3" s="2"/>
      <c r="G3" s="2"/>
      <c r="H3" s="2"/>
      <c r="I3" s="2"/>
      <c r="J3" s="2"/>
      <c r="N3" s="16" t="s">
        <v>1</v>
      </c>
      <c r="O3" s="4"/>
      <c r="P3" s="4"/>
      <c r="Q3" s="4"/>
      <c r="R3" s="1"/>
      <c r="S3" s="87">
        <v>42653</v>
      </c>
      <c r="T3" s="87"/>
      <c r="U3" s="87"/>
      <c r="V3" s="87"/>
      <c r="W3" s="87"/>
      <c r="X3" s="87"/>
      <c r="AB3" s="19"/>
      <c r="AC3" s="20" t="s">
        <v>6</v>
      </c>
      <c r="AD3" s="86">
        <f>AH7</f>
        <v>42674</v>
      </c>
      <c r="AE3" s="86"/>
      <c r="AF3" s="86"/>
      <c r="AG3" s="86"/>
      <c r="AH3" s="86"/>
      <c r="AI3" s="28"/>
      <c r="AJ3" s="28"/>
      <c r="AK3" s="28"/>
      <c r="AL3" s="38"/>
      <c r="AM3" s="39"/>
      <c r="AP3" s="40" t="s">
        <v>16</v>
      </c>
      <c r="AQ3" s="40">
        <v>0</v>
      </c>
    </row>
    <row r="4" spans="1:43" s="6" customFormat="1" ht="22.5">
      <c r="A4" s="8"/>
      <c r="B4" s="2"/>
      <c r="C4" s="3"/>
      <c r="D4" s="3"/>
      <c r="E4" s="3"/>
      <c r="F4" s="3"/>
      <c r="G4" s="3"/>
      <c r="H4" s="3"/>
      <c r="I4" s="3"/>
      <c r="J4" s="3"/>
      <c r="K4" s="9"/>
      <c r="M4" s="22"/>
      <c r="N4" s="10"/>
      <c r="O4" s="11"/>
      <c r="P4" s="12"/>
      <c r="Q4" s="4"/>
      <c r="R4" s="4"/>
      <c r="S4" s="16"/>
      <c r="T4" s="4"/>
      <c r="U4" s="4"/>
      <c r="V4" s="4"/>
      <c r="W4" s="1"/>
      <c r="X4" s="18"/>
      <c r="Y4" s="19"/>
      <c r="Z4" s="4"/>
      <c r="AA4" s="4"/>
      <c r="AB4" s="19"/>
      <c r="AC4" s="1"/>
      <c r="AD4" s="21"/>
      <c r="AE4" s="18"/>
      <c r="AF4" s="4"/>
      <c r="AG4" s="4"/>
      <c r="AH4" s="4"/>
      <c r="AI4" s="28"/>
      <c r="AJ4" s="28"/>
      <c r="AK4" s="28"/>
      <c r="AP4" s="34"/>
      <c r="AQ4" s="34"/>
    </row>
    <row r="5" spans="1:43" s="6" customFormat="1" ht="22.5">
      <c r="A5" s="88" t="s">
        <v>22</v>
      </c>
      <c r="B5" s="88"/>
      <c r="C5" s="88"/>
      <c r="D5" s="88"/>
      <c r="E5" s="89">
        <v>21</v>
      </c>
      <c r="F5" s="89"/>
      <c r="G5" s="3"/>
      <c r="H5" s="50" t="s">
        <v>21</v>
      </c>
      <c r="I5" s="50"/>
      <c r="J5" s="50"/>
      <c r="K5" s="50"/>
      <c r="M5" s="90">
        <f>E5*AN8</f>
        <v>127.68</v>
      </c>
      <c r="N5" s="90"/>
      <c r="O5" s="11"/>
      <c r="P5" s="12" t="s">
        <v>27</v>
      </c>
      <c r="Q5" s="4"/>
      <c r="R5" s="4"/>
      <c r="S5" s="16"/>
      <c r="T5" s="4"/>
      <c r="U5" s="4"/>
      <c r="V5" s="4"/>
      <c r="W5" s="1"/>
      <c r="X5" s="18"/>
      <c r="Y5" s="19"/>
      <c r="Z5" s="4"/>
      <c r="AA5" s="4"/>
      <c r="AB5" s="19"/>
      <c r="AC5" s="1"/>
      <c r="AD5" s="21"/>
      <c r="AE5" s="18"/>
      <c r="AF5" s="4"/>
      <c r="AG5" s="4"/>
      <c r="AH5" s="4"/>
      <c r="AI5" s="28"/>
      <c r="AJ5" s="28"/>
      <c r="AK5" s="28"/>
      <c r="AP5" s="34" t="s">
        <v>7</v>
      </c>
      <c r="AQ5" s="45" t="s">
        <v>18</v>
      </c>
    </row>
    <row r="6" spans="1:45" s="6" customFormat="1" ht="13.5" thickBot="1">
      <c r="A6" s="7"/>
      <c r="C6" s="9"/>
      <c r="AI6" s="27"/>
      <c r="AJ6" s="27"/>
      <c r="AK6" s="27"/>
      <c r="AM6" s="6" t="s">
        <v>9</v>
      </c>
      <c r="AN6" s="6" t="s">
        <v>10</v>
      </c>
      <c r="AO6" s="6" t="s">
        <v>11</v>
      </c>
      <c r="AP6" s="34" t="s">
        <v>12</v>
      </c>
      <c r="AQ6" s="34" t="s">
        <v>13</v>
      </c>
      <c r="AS6" s="6" t="s">
        <v>8</v>
      </c>
    </row>
    <row r="7" spans="1:42" s="13" customFormat="1" ht="19.5" customHeight="1" thickBot="1">
      <c r="A7" s="31" t="s">
        <v>0</v>
      </c>
      <c r="B7" s="30"/>
      <c r="C7" s="32" t="s">
        <v>7</v>
      </c>
      <c r="D7" s="48">
        <v>1</v>
      </c>
      <c r="E7" s="48">
        <v>42645</v>
      </c>
      <c r="F7" s="48">
        <v>42646</v>
      </c>
      <c r="G7" s="48">
        <v>42647</v>
      </c>
      <c r="H7" s="48">
        <v>42648</v>
      </c>
      <c r="I7" s="48">
        <v>42649</v>
      </c>
      <c r="J7" s="48">
        <v>42650</v>
      </c>
      <c r="K7" s="48">
        <v>42651</v>
      </c>
      <c r="L7" s="48">
        <v>42652</v>
      </c>
      <c r="M7" s="48">
        <v>42653</v>
      </c>
      <c r="N7" s="48">
        <v>42654</v>
      </c>
      <c r="O7" s="48">
        <v>42655</v>
      </c>
      <c r="P7" s="48">
        <v>42656</v>
      </c>
      <c r="Q7" s="48">
        <v>42657</v>
      </c>
      <c r="R7" s="48">
        <v>42658</v>
      </c>
      <c r="S7" s="48">
        <v>42659</v>
      </c>
      <c r="T7" s="48">
        <v>42660</v>
      </c>
      <c r="U7" s="48">
        <v>42661</v>
      </c>
      <c r="V7" s="48">
        <v>42662</v>
      </c>
      <c r="W7" s="48">
        <v>42663</v>
      </c>
      <c r="X7" s="48">
        <v>42664</v>
      </c>
      <c r="Y7" s="48">
        <v>42665</v>
      </c>
      <c r="Z7" s="48">
        <v>42666</v>
      </c>
      <c r="AA7" s="48">
        <v>42667</v>
      </c>
      <c r="AB7" s="48">
        <v>42668</v>
      </c>
      <c r="AC7" s="48">
        <v>42669</v>
      </c>
      <c r="AD7" s="48">
        <v>42670</v>
      </c>
      <c r="AE7" s="48">
        <v>42671</v>
      </c>
      <c r="AF7" s="48">
        <v>42672</v>
      </c>
      <c r="AG7" s="48">
        <v>42673</v>
      </c>
      <c r="AH7" s="48">
        <v>42674</v>
      </c>
      <c r="AI7" s="43" t="s">
        <v>14</v>
      </c>
      <c r="AJ7" s="43" t="s">
        <v>17</v>
      </c>
      <c r="AK7" s="44" t="s">
        <v>26</v>
      </c>
      <c r="AL7" s="51">
        <v>8</v>
      </c>
      <c r="AM7" s="33">
        <v>7.6</v>
      </c>
      <c r="AN7" s="33">
        <f>E5</f>
        <v>21</v>
      </c>
      <c r="AO7" s="33"/>
      <c r="AP7" s="33"/>
    </row>
    <row r="8" spans="1:51" ht="36" customHeight="1" thickBot="1">
      <c r="A8" s="75" t="s">
        <v>23</v>
      </c>
      <c r="B8" s="76"/>
      <c r="C8" s="77">
        <v>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61">
        <f>COUNTIF(D8:AH8,"PC")*AN8+COUNTIF(D8:AH8,"B")*7.6+COUNTIF(D8:AH8,"E")*3.8+COUNTIF(D8:AH8,"M")*3.8+COUNTIF(D8:AH8,"Y")*3.8+COUNTIF(D8:AH8,"OS")*AN8+COUNTIF(D8:AH8,"DP")*AM8+COUNTIF(D8:AH8,"VA")*AN8+COUNTIF(D8:AH8,"SV")*AN8+COUNTIF(D8:AH8,"FE")*AN8+COUNTIF(D8:AH8,"JF")*AS8+COUNTIF(D8:AH8,"G")*7.6+COUNTIF(D8:AH8,"CA")*AN8+COUNTIF(D8:AH8,"CF")*AN8+COUNTIF(D8:AH8,"VJ")*AN8+COUNTIF(D8:AH8,"H")*5+COUNTIF(D8:AH8,"L")*7.6+COUNTIF(D8:AH8,"S")*7</f>
        <v>0</v>
      </c>
      <c r="AJ8" s="62">
        <f>AI8-AO8</f>
        <v>-127.68</v>
      </c>
      <c r="AK8" s="63">
        <f>AY8</f>
        <v>-127.408</v>
      </c>
      <c r="AL8" s="84">
        <v>0.8</v>
      </c>
      <c r="AM8" s="14">
        <f>$AL$7*AL8</f>
        <v>6.4</v>
      </c>
      <c r="AN8" s="14">
        <f>$AM$7*AL8</f>
        <v>6.08</v>
      </c>
      <c r="AO8" s="14">
        <f aca="true" t="shared" si="0" ref="AO8:AO15">$AN$7*AN8</f>
        <v>127.68</v>
      </c>
      <c r="AP8" s="41"/>
      <c r="AQ8" s="42"/>
      <c r="AR8" s="14">
        <f>AQ8/0.6/100</f>
        <v>0</v>
      </c>
      <c r="AS8" s="14">
        <f>$AM$7*AL8</f>
        <v>6.08</v>
      </c>
      <c r="AU8" s="46">
        <f aca="true" t="shared" si="1" ref="AU8:AU15">C8-(AO8-AI8)</f>
        <v>-127.68</v>
      </c>
      <c r="AV8" s="47">
        <f aca="true" t="shared" si="2" ref="AV8:AV14">TRUNC(AU8,0)</f>
        <v>-127</v>
      </c>
      <c r="AW8" s="46">
        <f aca="true" t="shared" si="3" ref="AW8:AW14">AU8-AV8</f>
        <v>-0.6800000000000068</v>
      </c>
      <c r="AX8" s="46">
        <f>60/100*AW8</f>
        <v>-0.4080000000000041</v>
      </c>
      <c r="AY8" s="46">
        <f>AV8+AX8</f>
        <v>-127.408</v>
      </c>
    </row>
    <row r="9" spans="1:51" ht="36" customHeight="1" thickBot="1">
      <c r="A9" s="75" t="s">
        <v>24</v>
      </c>
      <c r="B9" s="76"/>
      <c r="C9" s="77">
        <f>AP9+AR9</f>
        <v>0</v>
      </c>
      <c r="D9" s="23"/>
      <c r="E9" s="23"/>
      <c r="F9" s="49"/>
      <c r="G9" s="23"/>
      <c r="H9" s="23"/>
      <c r="I9" s="23"/>
      <c r="J9" s="23"/>
      <c r="K9" s="23"/>
      <c r="L9" s="23"/>
      <c r="M9" s="49"/>
      <c r="N9" s="49"/>
      <c r="O9" s="49"/>
      <c r="P9" s="23"/>
      <c r="Q9" s="49"/>
      <c r="R9" s="23"/>
      <c r="S9" s="23"/>
      <c r="T9" s="23"/>
      <c r="U9" s="23"/>
      <c r="V9" s="23"/>
      <c r="W9" s="23"/>
      <c r="X9" s="49"/>
      <c r="Y9" s="49"/>
      <c r="Z9" s="23"/>
      <c r="AA9" s="23"/>
      <c r="AB9" s="49"/>
      <c r="AC9" s="23"/>
      <c r="AD9" s="23"/>
      <c r="AE9" s="23"/>
      <c r="AF9" s="23"/>
      <c r="AG9" s="23"/>
      <c r="AH9" s="23"/>
      <c r="AI9" s="61">
        <f>COUNTIF(D9:AH9,"PC")*AN9+COUNTIF(D9:AH9,"B")*7.6+COUNTIF(D9:AH9,"E")*3.8+COUNTIF(D9:AH9,"M")*3.8+COUNTIF(D9:AH9,"Y")*3.8+COUNTIF(D9:AH9,"OS")*AN9+COUNTIF(D9:AH9,"DP")*AM9+COUNTIF(D9:AH9,"VA")*AN9+COUNTIF(D9:AH9,"SV")*AN9+COUNTIF(D9:AH9,"FE")*AN9+COUNTIF(D9:AH9,"JF")*AS9+COUNTIF(D9:AH9,"G")*7.6+COUNTIF(D9:AH9,"CA")*AN9+COUNTIF(D9:AH9,"CF")*AN9+COUNTIF(D9:AH9,"VJ")*AN9+COUNTIF(D9:AH9,"H")*5+COUNTIF(D9:AH9,"L")*7.6+COUNTIF(D9:AH9,"S")*7</f>
        <v>0</v>
      </c>
      <c r="AJ9" s="62">
        <f>AI9-AO9</f>
        <v>0</v>
      </c>
      <c r="AK9" s="63">
        <f>AY9</f>
        <v>0</v>
      </c>
      <c r="AL9" s="84"/>
      <c r="AM9" s="14">
        <f aca="true" t="shared" si="4" ref="AM9:AM15">$AL$7*AL9</f>
        <v>0</v>
      </c>
      <c r="AN9" s="14">
        <f>$AM$7*AL9</f>
        <v>0</v>
      </c>
      <c r="AO9" s="14">
        <f t="shared" si="0"/>
        <v>0</v>
      </c>
      <c r="AP9" s="41"/>
      <c r="AQ9" s="42"/>
      <c r="AR9" s="14">
        <f aca="true" t="shared" si="5" ref="AR9:AR15">AQ9/0.6/100</f>
        <v>0</v>
      </c>
      <c r="AS9" s="14">
        <f aca="true" t="shared" si="6" ref="AS9:AS15">$AM$7*AL9</f>
        <v>0</v>
      </c>
      <c r="AU9" s="46">
        <f t="shared" si="1"/>
        <v>0</v>
      </c>
      <c r="AV9" s="47">
        <f t="shared" si="2"/>
        <v>0</v>
      </c>
      <c r="AW9" s="46">
        <f t="shared" si="3"/>
        <v>0</v>
      </c>
      <c r="AX9" s="46">
        <f aca="true" t="shared" si="7" ref="AX9:AX15">60/100*AW9</f>
        <v>0</v>
      </c>
      <c r="AY9" s="46">
        <f aca="true" t="shared" si="8" ref="AY9:AY15">AV9+AX9</f>
        <v>0</v>
      </c>
    </row>
    <row r="10" spans="1:51" ht="36" customHeight="1" thickBot="1">
      <c r="A10" s="75" t="s">
        <v>25</v>
      </c>
      <c r="B10" s="78"/>
      <c r="C10" s="79">
        <f>AP10+AR10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2"/>
      <c r="P10" s="25"/>
      <c r="Q10" s="25"/>
      <c r="R10" s="25"/>
      <c r="S10" s="25"/>
      <c r="T10" s="25"/>
      <c r="U10" s="5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61">
        <f>COUNTIF(D10:AH10,"PC")*AN10+COUNTIF(D10:AH10,"B")*7.6+COUNTIF(D10:AH10,"E")*3.8+COUNTIF(D10:AH10,"M")*3.8+COUNTIF(D10:AH10,"Y")*3.8+COUNTIF(D10:AH10,"OS")*AN10+COUNTIF(D10:AH10,"DP")*AM10+COUNTIF(D10:AH10,"VA")*AN10+COUNTIF(D10:AH10,"SV")*AN10+COUNTIF(D10:AH10,"FE")*AN10+COUNTIF(D10:AH10,"JF")*AS10+COUNTIF(D10:AH10,"G")*7.6+COUNTIF(D10:AH10,"CA")*AN10+COUNTIF(D10:AH10,"CF")*AN10+COUNTIF(D10:AH10,"VJ")*AN10+COUNTIF(D10:AH10,"H")*5+COUNTIF(D10:AH10,"L")*7.6+COUNTIF(D10:AH10,"S")*7</f>
        <v>0</v>
      </c>
      <c r="AJ10" s="64">
        <f>AI10-AO10</f>
        <v>0</v>
      </c>
      <c r="AK10" s="65">
        <f>AY10</f>
        <v>0</v>
      </c>
      <c r="AL10" s="84"/>
      <c r="AM10" s="14">
        <f t="shared" si="4"/>
        <v>0</v>
      </c>
      <c r="AN10" s="14">
        <f aca="true" t="shared" si="9" ref="AN10:AN15">$AM$7*AL10</f>
        <v>0</v>
      </c>
      <c r="AO10" s="14">
        <f t="shared" si="0"/>
        <v>0</v>
      </c>
      <c r="AP10" s="41"/>
      <c r="AQ10" s="42"/>
      <c r="AR10" s="14">
        <f t="shared" si="5"/>
        <v>0</v>
      </c>
      <c r="AS10" s="14">
        <f t="shared" si="6"/>
        <v>0</v>
      </c>
      <c r="AU10" s="46">
        <f t="shared" si="1"/>
        <v>0</v>
      </c>
      <c r="AV10" s="47">
        <f t="shared" si="2"/>
        <v>0</v>
      </c>
      <c r="AW10" s="46">
        <f t="shared" si="3"/>
        <v>0</v>
      </c>
      <c r="AX10" s="46">
        <f t="shared" si="7"/>
        <v>0</v>
      </c>
      <c r="AY10" s="46">
        <f t="shared" si="8"/>
        <v>0</v>
      </c>
    </row>
    <row r="11" spans="1:51" ht="36" customHeight="1" thickBot="1">
      <c r="A11" s="80"/>
      <c r="B11" s="81"/>
      <c r="C11" s="82">
        <f>AP11+AR11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8"/>
      <c r="O11" s="59"/>
      <c r="P11" s="57"/>
      <c r="Q11" s="57"/>
      <c r="R11" s="57"/>
      <c r="S11" s="83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1">
        <f>COUNTIF(D11:AH11,"PC")*AN11+COUNTIF(D11:AH11,"B")*7.6+COUNTIF(D11:AH11,"E")*3.8+COUNTIF(D11:AH11,"M")*3.8+COUNTIF(D11:AH11,"Y")*3.8+COUNTIF(D11:AH11,"OS")*AN11+COUNTIF(D11:AH11,"DP")*AM11+COUNTIF(D11:AH11,"VA")*AN11+COUNTIF(D11:AH11,"SV")*AN11+COUNTIF(D11:AH11,"FE")*AN11+COUNTIF(D11:AH11,"JF")*AS11+COUNTIF(D11:AH11,"G")*7.6+COUNTIF(D11:AH11,"CA")*AN11+COUNTIF(D11:AH11,"CF")*AN11+COUNTIF(D11:AH11,"VJ")*AN11+COUNTIF(D11:AH11,"H")*5+COUNTIF(D11:AH11,"L")*7.6+COUNTIF(D11:AH11,"S")*7</f>
        <v>0</v>
      </c>
      <c r="AJ11" s="66">
        <f>AI11-AO11</f>
        <v>0</v>
      </c>
      <c r="AK11" s="67">
        <f>AY11</f>
        <v>0</v>
      </c>
      <c r="AL11" s="85"/>
      <c r="AM11" s="14">
        <f t="shared" si="4"/>
        <v>0</v>
      </c>
      <c r="AN11" s="14">
        <f t="shared" si="9"/>
        <v>0</v>
      </c>
      <c r="AO11" s="14">
        <f t="shared" si="0"/>
        <v>0</v>
      </c>
      <c r="AP11" s="41"/>
      <c r="AQ11" s="42"/>
      <c r="AR11" s="14">
        <f t="shared" si="5"/>
        <v>0</v>
      </c>
      <c r="AS11" s="14">
        <f t="shared" si="6"/>
        <v>0</v>
      </c>
      <c r="AU11" s="46">
        <f t="shared" si="1"/>
        <v>0</v>
      </c>
      <c r="AV11" s="47">
        <f>TRUNC(AU11,0)</f>
        <v>0</v>
      </c>
      <c r="AW11" s="46">
        <f>AU11-AV11</f>
        <v>0</v>
      </c>
      <c r="AX11" s="46">
        <f t="shared" si="7"/>
        <v>0</v>
      </c>
      <c r="AY11" s="46">
        <f t="shared" si="8"/>
        <v>0</v>
      </c>
    </row>
    <row r="12" spans="1:51" ht="36.75" customHeight="1" thickTop="1">
      <c r="A12" s="54"/>
      <c r="B12" s="24"/>
      <c r="C12" s="5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56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70"/>
      <c r="AK12" s="71"/>
      <c r="AM12" s="14">
        <f t="shared" si="4"/>
        <v>0</v>
      </c>
      <c r="AN12" s="14">
        <f t="shared" si="9"/>
        <v>0</v>
      </c>
      <c r="AO12" s="14">
        <f t="shared" si="0"/>
        <v>0</v>
      </c>
      <c r="AP12" s="41"/>
      <c r="AQ12" s="42"/>
      <c r="AR12" s="14">
        <f t="shared" si="5"/>
        <v>0</v>
      </c>
      <c r="AS12" s="14">
        <f t="shared" si="6"/>
        <v>0</v>
      </c>
      <c r="AU12" s="46">
        <f t="shared" si="1"/>
        <v>0</v>
      </c>
      <c r="AV12" s="47">
        <f t="shared" si="2"/>
        <v>0</v>
      </c>
      <c r="AW12" s="46">
        <f t="shared" si="3"/>
        <v>0</v>
      </c>
      <c r="AX12" s="46">
        <f t="shared" si="7"/>
        <v>0</v>
      </c>
      <c r="AY12" s="46">
        <f t="shared" si="8"/>
        <v>0</v>
      </c>
    </row>
    <row r="13" spans="1:51" ht="36" customHeight="1">
      <c r="A13" s="54"/>
      <c r="B13" s="24"/>
      <c r="C13" s="5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9"/>
      <c r="AJ13" s="72"/>
      <c r="AK13" s="73"/>
      <c r="AM13" s="14">
        <f t="shared" si="4"/>
        <v>0</v>
      </c>
      <c r="AN13" s="14">
        <f t="shared" si="9"/>
        <v>0</v>
      </c>
      <c r="AO13" s="14">
        <f t="shared" si="0"/>
        <v>0</v>
      </c>
      <c r="AP13" s="41"/>
      <c r="AQ13" s="42"/>
      <c r="AR13" s="14">
        <f t="shared" si="5"/>
        <v>0</v>
      </c>
      <c r="AS13" s="14">
        <f t="shared" si="6"/>
        <v>0</v>
      </c>
      <c r="AU13" s="46">
        <f t="shared" si="1"/>
        <v>0</v>
      </c>
      <c r="AV13" s="47">
        <f t="shared" si="2"/>
        <v>0</v>
      </c>
      <c r="AW13" s="46">
        <f t="shared" si="3"/>
        <v>0</v>
      </c>
      <c r="AX13" s="46">
        <f t="shared" si="7"/>
        <v>0</v>
      </c>
      <c r="AY13" s="46">
        <f t="shared" si="8"/>
        <v>0</v>
      </c>
    </row>
    <row r="14" spans="1:51" ht="36" customHeight="1">
      <c r="A14" s="54"/>
      <c r="B14" s="24"/>
      <c r="C14" s="5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9"/>
      <c r="AJ14" s="72"/>
      <c r="AK14" s="73"/>
      <c r="AM14" s="14">
        <f t="shared" si="4"/>
        <v>0</v>
      </c>
      <c r="AN14" s="14">
        <f t="shared" si="9"/>
        <v>0</v>
      </c>
      <c r="AO14" s="14">
        <f t="shared" si="0"/>
        <v>0</v>
      </c>
      <c r="AP14" s="41"/>
      <c r="AQ14" s="42"/>
      <c r="AR14" s="14">
        <f t="shared" si="5"/>
        <v>0</v>
      </c>
      <c r="AS14" s="14">
        <f t="shared" si="6"/>
        <v>0</v>
      </c>
      <c r="AU14" s="46">
        <f t="shared" si="1"/>
        <v>0</v>
      </c>
      <c r="AV14" s="47">
        <f t="shared" si="2"/>
        <v>0</v>
      </c>
      <c r="AW14" s="46">
        <f t="shared" si="3"/>
        <v>0</v>
      </c>
      <c r="AX14" s="46">
        <f t="shared" si="7"/>
        <v>0</v>
      </c>
      <c r="AY14" s="46">
        <f t="shared" si="8"/>
        <v>0</v>
      </c>
    </row>
    <row r="15" spans="1:51" ht="36" customHeight="1">
      <c r="A15" s="54"/>
      <c r="B15" s="24"/>
      <c r="C15" s="5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9"/>
      <c r="AJ15" s="72"/>
      <c r="AK15" s="73"/>
      <c r="AM15" s="14">
        <f t="shared" si="4"/>
        <v>0</v>
      </c>
      <c r="AN15" s="14">
        <f t="shared" si="9"/>
        <v>0</v>
      </c>
      <c r="AO15" s="14">
        <f t="shared" si="0"/>
        <v>0</v>
      </c>
      <c r="AP15" s="41"/>
      <c r="AQ15" s="42"/>
      <c r="AR15" s="14">
        <f t="shared" si="5"/>
        <v>0</v>
      </c>
      <c r="AS15" s="14">
        <f t="shared" si="6"/>
        <v>0</v>
      </c>
      <c r="AU15" s="46">
        <f t="shared" si="1"/>
        <v>0</v>
      </c>
      <c r="AV15" s="47">
        <f>TRUNC(AU15,0)</f>
        <v>0</v>
      </c>
      <c r="AW15" s="46">
        <f>AU15-AV15</f>
        <v>0</v>
      </c>
      <c r="AX15" s="46">
        <f t="shared" si="7"/>
        <v>0</v>
      </c>
      <c r="AY15" s="46">
        <f t="shared" si="8"/>
        <v>0</v>
      </c>
    </row>
    <row r="16" spans="1:43" s="15" customFormat="1" ht="18.75" customHeight="1">
      <c r="A16" s="54"/>
      <c r="B16" s="26"/>
      <c r="C16" s="60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74" t="s">
        <v>20</v>
      </c>
      <c r="AK16" s="74" t="s">
        <v>19</v>
      </c>
      <c r="AO16" s="37" t="s">
        <v>15</v>
      </c>
      <c r="AP16" s="36"/>
      <c r="AQ16" s="36"/>
    </row>
  </sheetData>
  <sheetProtection password="E8A9" sheet="1" objects="1" scenarios="1" selectLockedCells="1"/>
  <mergeCells count="5">
    <mergeCell ref="AD3:AH3"/>
    <mergeCell ref="S3:X3"/>
    <mergeCell ref="A5:D5"/>
    <mergeCell ref="E5:F5"/>
    <mergeCell ref="M5:N5"/>
  </mergeCells>
  <printOptions horizontalCentered="1"/>
  <pageMargins left="0.2755905511811024" right="0.5511811023622047" top="0.31496062992125984" bottom="0.15748031496062992" header="0" footer="0.1968503937007874"/>
  <pageSetup fitToHeight="1" fitToWidth="1" orientation="landscape" paperSize="9" scale="59" r:id="rId2"/>
  <headerFooter alignWithMargins="0">
    <oddFooter>&amp;R&amp;8 &amp;D - &amp;F - &amp;A</oddFooter>
  </headerFooter>
  <ignoredErrors>
    <ignoredError sqref="AJ9:AJ1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GRILLES HORAIRE</dc:title>
  <dc:subject>NURSING</dc:subject>
  <dc:creator>R. DEVILERS</dc:creator>
  <cp:keywords/>
  <dc:description/>
  <cp:lastModifiedBy>Setca</cp:lastModifiedBy>
  <cp:lastPrinted>2016-10-28T08:54:44Z</cp:lastPrinted>
  <dcterms:created xsi:type="dcterms:W3CDTF">1998-02-15T21:07:57Z</dcterms:created>
  <dcterms:modified xsi:type="dcterms:W3CDTF">2016-10-31T08:41:47Z</dcterms:modified>
  <cp:category/>
  <cp:version/>
  <cp:contentType/>
  <cp:contentStatus/>
</cp:coreProperties>
</file>